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Alcaldia Local de Chapinero 2024\Documentos renovacion contrato\PIGA NOV - ENE 2025\Austeridad del gasto\Informe segunda vigencia 2024\Revisión 2 semestre 2024\"/>
    </mc:Choice>
  </mc:AlternateContent>
  <xr:revisionPtr revIDLastSave="0" documentId="13_ncr:1_{9763C035-6429-4796-B7E0-9C0EC2B476EF}" xr6:coauthVersionLast="47" xr6:coauthVersionMax="47" xr10:uidLastSave="{00000000-0000-0000-0000-000000000000}"/>
  <bookViews>
    <workbookView xWindow="-120" yWindow="-120" windowWidth="20730" windowHeight="11310" firstSheet="1" activeTab="1" xr2:uid="{00000000-000D-0000-FFFF-FFFF00000000}"/>
  </bookViews>
  <sheets>
    <sheet name="datos" sheetId="2" state="hidden" r:id="rId1"/>
    <sheet name="Formato Semestral" sheetId="3" r:id="rId2"/>
  </sheets>
  <definedNames>
    <definedName name="_xlnm._FilterDatabase" localSheetId="1" hidden="1">'Formato Semestral'!$A$11:$Y$34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7" i="3" l="1"/>
  <c r="W26" i="3"/>
  <c r="W32" i="3"/>
  <c r="X32" i="3"/>
  <c r="X27" i="3"/>
  <c r="X26" i="3"/>
  <c r="U14" i="3"/>
  <c r="P31" i="3" l="1"/>
  <c r="P34" i="3"/>
  <c r="P33" i="3"/>
  <c r="X34" i="3"/>
  <c r="W34" i="3"/>
  <c r="V34" i="3"/>
  <c r="U34" i="3"/>
  <c r="N34" i="3"/>
  <c r="V31" i="3"/>
  <c r="X31" i="3" s="1"/>
  <c r="U31" i="3"/>
  <c r="W31" i="3" s="1"/>
  <c r="V19" i="3"/>
  <c r="X19" i="3" s="1"/>
  <c r="O19" i="3"/>
  <c r="U19" i="3"/>
  <c r="W19" i="3" s="1"/>
  <c r="N14" i="3"/>
  <c r="O34" i="3"/>
  <c r="Q34" i="3" s="1"/>
  <c r="Q19" i="3"/>
  <c r="Q24" i="3"/>
  <c r="O31" i="3"/>
  <c r="Q31" i="3" s="1"/>
  <c r="O32" i="3"/>
  <c r="Q32" i="3" s="1"/>
  <c r="O33" i="3"/>
  <c r="Q33" i="3" s="1"/>
  <c r="N19" i="3"/>
  <c r="N33" i="3"/>
  <c r="N31" i="3"/>
  <c r="O30" i="3"/>
  <c r="Q30" i="3" s="1"/>
  <c r="V23" i="3" l="1"/>
  <c r="N24" i="3"/>
  <c r="P24" i="3" s="1"/>
  <c r="O12" i="3" l="1"/>
  <c r="Q12" i="3" s="1"/>
  <c r="N12" i="3"/>
  <c r="P12" i="3" s="1"/>
  <c r="V14" i="3"/>
  <c r="X14" i="3" s="1"/>
  <c r="W14" i="3"/>
  <c r="O14" i="3"/>
  <c r="Q14" i="3" s="1"/>
  <c r="U13" i="3"/>
  <c r="W13" i="3" s="1"/>
  <c r="V13" i="3"/>
  <c r="X13" i="3" s="1"/>
  <c r="U15" i="3"/>
  <c r="W15" i="3" s="1"/>
  <c r="V15" i="3"/>
  <c r="X15" i="3" s="1"/>
  <c r="U16" i="3"/>
  <c r="W16" i="3" s="1"/>
  <c r="V16" i="3"/>
  <c r="X16" i="3" s="1"/>
  <c r="U17" i="3"/>
  <c r="W17" i="3" s="1"/>
  <c r="V17" i="3"/>
  <c r="X17" i="3" s="1"/>
  <c r="U18" i="3"/>
  <c r="W18" i="3" s="1"/>
  <c r="V18" i="3"/>
  <c r="X18" i="3" s="1"/>
  <c r="U20" i="3"/>
  <c r="W20" i="3" s="1"/>
  <c r="V20" i="3"/>
  <c r="X20" i="3" s="1"/>
  <c r="U21" i="3"/>
  <c r="W21" i="3" s="1"/>
  <c r="V21" i="3"/>
  <c r="X21" i="3" s="1"/>
  <c r="V22" i="3"/>
  <c r="X22" i="3" s="1"/>
  <c r="U24" i="3"/>
  <c r="W24" i="3" s="1"/>
  <c r="V24" i="3"/>
  <c r="X24" i="3" s="1"/>
  <c r="U25" i="3"/>
  <c r="W25" i="3" s="1"/>
  <c r="V25" i="3"/>
  <c r="X25" i="3" s="1"/>
  <c r="U26" i="3"/>
  <c r="V26" i="3"/>
  <c r="U27" i="3"/>
  <c r="V27" i="3"/>
  <c r="U28" i="3"/>
  <c r="W28" i="3" s="1"/>
  <c r="V28" i="3"/>
  <c r="X28" i="3" s="1"/>
  <c r="U29" i="3"/>
  <c r="W29" i="3" s="1"/>
  <c r="V29" i="3"/>
  <c r="X29" i="3" s="1"/>
  <c r="U30" i="3"/>
  <c r="W30" i="3" s="1"/>
  <c r="V30" i="3"/>
  <c r="X30" i="3" s="1"/>
  <c r="U32" i="3"/>
  <c r="V32" i="3"/>
  <c r="U33" i="3"/>
  <c r="W33" i="3" s="1"/>
  <c r="V33" i="3"/>
  <c r="X33" i="3" s="1"/>
  <c r="N13" i="3"/>
  <c r="P13" i="3" s="1"/>
  <c r="O13" i="3"/>
  <c r="Q13" i="3" s="1"/>
  <c r="N15" i="3"/>
  <c r="P15" i="3" s="1"/>
  <c r="O15" i="3"/>
  <c r="Q15" i="3" s="1"/>
  <c r="N16" i="3"/>
  <c r="P16" i="3" s="1"/>
  <c r="O16" i="3"/>
  <c r="Q16" i="3" s="1"/>
  <c r="N17" i="3"/>
  <c r="P17" i="3" s="1"/>
  <c r="O17" i="3"/>
  <c r="Q17" i="3" s="1"/>
  <c r="N18" i="3"/>
  <c r="P18" i="3" s="1"/>
  <c r="O18" i="3"/>
  <c r="Q18" i="3" s="1"/>
  <c r="P19" i="3"/>
  <c r="N20" i="3"/>
  <c r="P20" i="3" s="1"/>
  <c r="O20" i="3"/>
  <c r="Q20" i="3" s="1"/>
  <c r="N21" i="3"/>
  <c r="P21" i="3" s="1"/>
  <c r="O21" i="3"/>
  <c r="Q21" i="3" s="1"/>
  <c r="N22" i="3"/>
  <c r="P22" i="3" s="1"/>
  <c r="O22" i="3"/>
  <c r="Q22" i="3" s="1"/>
  <c r="N23" i="3"/>
  <c r="P23" i="3" s="1"/>
  <c r="O23" i="3"/>
  <c r="Q23" i="3" s="1"/>
  <c r="N25" i="3"/>
  <c r="P25" i="3" s="1"/>
  <c r="O25" i="3"/>
  <c r="Q25" i="3" s="1"/>
  <c r="N26" i="3"/>
  <c r="P26" i="3" s="1"/>
  <c r="O26" i="3"/>
  <c r="Q26" i="3" s="1"/>
  <c r="N27" i="3"/>
  <c r="P27" i="3" s="1"/>
  <c r="O27" i="3"/>
  <c r="Q27" i="3" s="1"/>
  <c r="N28" i="3"/>
  <c r="P28" i="3" s="1"/>
  <c r="O28" i="3"/>
  <c r="Q28" i="3" s="1"/>
  <c r="N29" i="3"/>
  <c r="P29" i="3" s="1"/>
  <c r="O29" i="3"/>
  <c r="Q29" i="3" s="1"/>
  <c r="N30" i="3"/>
  <c r="P30" i="3" s="1"/>
  <c r="N32" i="3"/>
  <c r="P32" i="3" s="1"/>
  <c r="P14" i="3" l="1"/>
  <c r="V12" i="3"/>
  <c r="X12" i="3" s="1"/>
  <c r="U12" i="3"/>
  <c r="W12" i="3" s="1"/>
  <c r="X23" i="3" l="1"/>
  <c r="U22" i="3" l="1"/>
  <c r="W22" i="3" s="1"/>
  <c r="U23" i="3" l="1"/>
  <c r="W23" i="3" s="1"/>
</calcChain>
</file>

<file path=xl/sharedStrings.xml><?xml version="1.0" encoding="utf-8"?>
<sst xmlns="http://schemas.openxmlformats.org/spreadsheetml/2006/main" count="296" uniqueCount="202">
  <si>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</si>
  <si>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</si>
  <si>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</si>
  <si>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</si>
  <si>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</si>
  <si>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</si>
  <si>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</si>
  <si>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</si>
  <si>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</si>
  <si>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</si>
  <si>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</si>
  <si>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</si>
  <si>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</si>
  <si>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</si>
  <si>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</si>
  <si>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</si>
  <si>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</si>
  <si>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</si>
  <si>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</si>
  <si>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</si>
  <si>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</si>
  <si>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</si>
  <si>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</si>
  <si>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</si>
  <si>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</si>
  <si>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</si>
  <si>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</si>
  <si>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</si>
  <si>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</si>
  <si>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</si>
  <si>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</si>
  <si>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</si>
  <si>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</si>
  <si>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</si>
  <si>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</si>
  <si>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</si>
  <si>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</si>
  <si>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</si>
  <si>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</si>
  <si>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</si>
  <si>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</si>
  <si>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</si>
  <si>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</si>
  <si>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</si>
  <si>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</si>
  <si>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</si>
  <si>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</si>
  <si>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</si>
  <si>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</si>
  <si>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</si>
  <si>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</si>
  <si>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</si>
  <si>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</si>
  <si>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</si>
  <si>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</si>
  <si>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</si>
  <si>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</si>
  <si>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</si>
  <si>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</si>
  <si>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</si>
  <si>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</si>
  <si>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</si>
  <si>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</si>
  <si>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</si>
  <si>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</si>
  <si>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</si>
  <si>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</si>
  <si>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</si>
  <si>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</si>
  <si>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</si>
  <si>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</si>
  <si>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</si>
  <si>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</si>
  <si>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</si>
  <si>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</si>
  <si>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</si>
  <si>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</si>
  <si>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</si>
  <si>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</si>
  <si>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</si>
  <si>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</si>
  <si>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</si>
  <si>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</si>
  <si>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</si>
  <si>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</si>
  <si>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</si>
  <si>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</si>
  <si>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</si>
  <si>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</si>
  <si>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</si>
  <si>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</si>
  <si>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</si>
  <si>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</si>
  <si>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</si>
  <si>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</si>
  <si>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</si>
  <si>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</si>
  <si>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</si>
  <si>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</si>
  <si>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</si>
  <si>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</si>
  <si>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</si>
  <si>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</si>
  <si>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</si>
  <si>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</si>
  <si>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</si>
  <si>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</si>
  <si>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</si>
  <si>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</si>
  <si>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</si>
  <si>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</si>
  <si>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</si>
  <si>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</si>
  <si>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</si>
  <si>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</si>
  <si>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</si>
  <si>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</si>
  <si>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</si>
  <si>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</si>
  <si>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</si>
  <si>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</si>
  <si>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</si>
  <si>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</si>
  <si>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</si>
  <si>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</si>
  <si>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</si>
  <si>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</si>
  <si>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</si>
  <si>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</si>
  <si>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</si>
  <si>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</si>
  <si>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</si>
  <si>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</si>
  <si>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</si>
  <si>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</si>
  <si>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</si>
  <si>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No aplica</t>
  </si>
  <si>
    <t>Horas extras, dominicales y festivos</t>
  </si>
  <si>
    <t>Horas extras diurnas, nocturnas, dominicales y festivas</t>
  </si>
  <si>
    <t>Número de horas liquidadas y pagadas.</t>
  </si>
  <si>
    <t>Contratos de prestación de servicios y administración de personal INVERSIÓN*</t>
  </si>
  <si>
    <t>Para el primer semestre de la vigencia 2024, se hace reporte de austeridad del gasto del número de  contratos de prestación de servicios y de apoyo a la gestión.</t>
  </si>
  <si>
    <t>Viáticos y Gastos de Viaje</t>
  </si>
  <si>
    <t>Viáticos y gastos de viaje</t>
  </si>
  <si>
    <t>Tiquetes</t>
  </si>
  <si>
    <t>Cantidad de Tiquetes expedidos y utilizados.</t>
  </si>
  <si>
    <t>Gastos de viajes y viáticos</t>
  </si>
  <si>
    <t>No Aplica</t>
  </si>
  <si>
    <t>Administración de Servicios</t>
  </si>
  <si>
    <t>Telefonía celular</t>
  </si>
  <si>
    <t xml:space="preserve">Planes de telefonía móvil </t>
  </si>
  <si>
    <t>Número de líneas activas.</t>
  </si>
  <si>
    <t>Equipos Celular</t>
  </si>
  <si>
    <t>Número de Equipos Adquiridos.</t>
  </si>
  <si>
    <t>Telefonía fija</t>
  </si>
  <si>
    <t>Líneas de telefonía fija</t>
  </si>
  <si>
    <t>Se logró una reducción completa del gasto en este rubro.</t>
  </si>
  <si>
    <t>Vehículos oficiales</t>
  </si>
  <si>
    <t>Servicio contratado de alquiler de vehículos</t>
  </si>
  <si>
    <t>Parque automotor</t>
  </si>
  <si>
    <t>Número de vehículos que componen el parque automotor.</t>
  </si>
  <si>
    <t>Mantenimiento preventivo de vehículos</t>
  </si>
  <si>
    <t>Combustible</t>
  </si>
  <si>
    <t xml:space="preserve">Número de Galones de Combustible consumidos. </t>
  </si>
  <si>
    <t>Fotocopiado, multicopiado e impresión</t>
  </si>
  <si>
    <t xml:space="preserve">Impresión </t>
  </si>
  <si>
    <t>Número de folios impresos.</t>
  </si>
  <si>
    <t>Fotocopiado</t>
  </si>
  <si>
    <t xml:space="preserve">Número de fotocopias tomadas. </t>
  </si>
  <si>
    <t>Edición, impresión, reproducción, publicación de avisos (publicidad)</t>
  </si>
  <si>
    <t>Edición, impresión, reproducción o publicación de avisos, informes, folletos o textos institucionales, piezas de comunicación, tales como avisos, folletos, cuadernillos, entre otros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</si>
  <si>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</si>
  <si>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</si>
  <si>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</si>
  <si>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</si>
  <si>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</si>
  <si>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</si>
  <si>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</si>
  <si>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</si>
  <si>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Control del Consumo de los Recursos Naturales y Sostenibilidad Ambiental</t>
  </si>
  <si>
    <t>Servicios públicos</t>
  </si>
  <si>
    <t>Agua</t>
  </si>
  <si>
    <t>Metros Cubicos facturados en el periodo</t>
  </si>
  <si>
    <t>Se observo una notable disminución del 37% en el consumo de agua, aunque se deben reportar los datos faltantes de mayo y junio, para una evaluación completa</t>
  </si>
  <si>
    <t xml:space="preserve">Gas </t>
  </si>
  <si>
    <t>Energía</t>
  </si>
  <si>
    <t xml:space="preserve">Kilovatios por hora facturados en el periodo. </t>
  </si>
  <si>
    <t>Se alcanzó una reducción del 18 % en el consumo de energía, lo que indica un manejo adecuado pero con margen para mejoras adicionales.</t>
  </si>
  <si>
    <t>inventario y stock de elementos</t>
  </si>
  <si>
    <t xml:space="preserve">Papelería </t>
  </si>
  <si>
    <t>Papeleria</t>
  </si>
  <si>
    <t>Elementos de consumo (papelería, elementos de oficina y almacenamiento)</t>
  </si>
  <si>
    <t>Se cumplió con la meta de reducir en un 5% el consumo de unidades</t>
  </si>
  <si>
    <t xml:space="preserve">* Nota: Esta informacion de Inversion solo sera remitida a la Secretaria Distrital de Hacienda, para analisis interno de la DDP y, conforme a la Circular, no hace parte integral del informe de austeridad. </t>
  </si>
  <si>
    <t>El servicio de gas no se encuentra dentro de los servicios contratados o consumidos por el Fondo de Desarrollo Local de Chapinero, por lo que no se reportan consumos ni giros asociados a este servicio en el segundo semestre de la vigencia 2024. En consecuencia, no se presenta ningún dato comparativo ni de consumo ni de costos en relación con el gas para este periodo.</t>
  </si>
  <si>
    <t>Durante la vigencia 2024, se logro un indicador de austeridad del 23% en el total de consumo de unidades de elementos de papelería, oficina y almacenamiento y una austeridad del 4% en el total de giros,  comparado con la vigencia 2023.</t>
  </si>
  <si>
    <t>Durante la vigencia 2024, se logró un indicador de austeridad del 19% en el total de consumo de energía y una austeridad del 53% en el total de giros, comparado con la vigencia 2023.</t>
  </si>
  <si>
    <t xml:space="preserve">Se mantuvo el número de líneas fijas con la que cuenta el FDLCH - Alcaldía Local de Chapinero. Referente al indicador de gasto se presentó una dismunución del (0.3%). </t>
  </si>
  <si>
    <t>Se publicó material en canales digitales y se generaron códigos QR para evitar la impresión de cartillas o documentación extensa. De esta forma se redujo en un 100% el gasto destinado a este rubro en comparación con el mismo periodo de la vigencia anterior.</t>
  </si>
  <si>
    <t>No se suscribieron contratos durante el segundo semestre de la vigencia 2024. De esta forma se redujo en un 100% el gasto destinado a este rubro en comparación con el mismo periodo de la vigencia anterior.</t>
  </si>
  <si>
    <t>La directriz de contratación del año 2023 focalizó la contratación en general a periodos de 8 a 10 meses con adición al 50%. Para el año 2024, los periodos de contratación en general oscilaban entre 3 a 4 meses con adiciones respectivas.</t>
  </si>
  <si>
    <t>Durante la vigencia 2024, se logró un indicador de austeridad del 21% en el total de consumo de agua y una austeridad del 41% en el total de giros, comparado con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</si>
</sst>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3" formatCode="_-* #,##0.00_-;\-* #,##0.00_-;_-* &quot;-&quot;??_-;_-@_-"/>
    <numFmt numFmtId="164" formatCode="_-* #,##0_-;\-* #,##0_-;_-* &quot;-&quot;??_-;_-@_-"/>
    <numFmt numFmtId="165" formatCode="0.0%"/>
  </numFmts>
  <fonts count="1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0"/>
      <color theme="8" tint="-0.249977111117893"/>
      <name val="Calibri"/>
      <family val="2"/>
      <scheme val="minor"/>
    </font>
    <font>
      <sz val="10"/>
      <color theme="1"/>
      <name val="Calibri"/>
      <family val="2"/>
      <scheme val="minor"/>
    </font>
    <font>
      <b/>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s>
  <borders count="52">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s>
  <cellStyleXfs count="5">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cellStyleXfs>
  <cellXfs count="135">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5"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42" fontId="0" fillId="0" borderId="44" xfId="1" applyFont="1"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0" fillId="0" borderId="0" xfId="0" applyAlignment="1" applyProtection="1">
      <alignment wrapText="1"/>
      <protection locked="0"/>
    </xf>
    <xf numFmtId="0" fontId="1" fillId="4" borderId="48"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8" xfId="4" applyNumberFormat="1" applyFont="1" applyFill="1" applyBorder="1" applyAlignment="1" applyProtection="1">
      <alignment horizontal="right" vertical="center" wrapText="1"/>
      <protection locked="0"/>
    </xf>
    <xf numFmtId="164" fontId="0" fillId="0" borderId="13"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49"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10" borderId="37" xfId="0" applyFont="1" applyFill="1" applyBorder="1" applyAlignment="1" applyProtection="1">
      <alignment horizontal="center" vertical="center" wrapText="1"/>
      <protection locked="0"/>
    </xf>
    <xf numFmtId="0" fontId="11" fillId="7" borderId="37"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164" fontId="11" fillId="8" borderId="27" xfId="4" applyNumberFormat="1" applyFont="1" applyFill="1" applyBorder="1" applyAlignment="1" applyProtection="1">
      <alignment horizontal="center" vertical="center" wrapText="1"/>
      <protection locked="0"/>
    </xf>
    <xf numFmtId="0" fontId="11" fillId="8" borderId="27" xfId="0" applyFont="1" applyFill="1" applyBorder="1" applyAlignment="1" applyProtection="1">
      <alignment horizontal="center" vertical="center" wrapText="1"/>
      <protection locked="0"/>
    </xf>
    <xf numFmtId="0" fontId="11" fillId="9" borderId="27" xfId="0" applyFont="1" applyFill="1" applyBorder="1" applyAlignment="1" applyProtection="1">
      <alignment horizontal="center" vertical="center" wrapText="1"/>
      <protection locked="0"/>
    </xf>
    <xf numFmtId="0" fontId="11" fillId="11" borderId="27" xfId="0" applyFont="1" applyFill="1" applyBorder="1" applyAlignment="1" applyProtection="1">
      <alignment horizontal="center" vertical="center" wrapText="1"/>
      <protection locked="0"/>
    </xf>
    <xf numFmtId="0" fontId="12" fillId="0" borderId="0" xfId="0" applyFont="1" applyProtection="1">
      <protection locked="0"/>
    </xf>
    <xf numFmtId="42" fontId="0" fillId="0" borderId="5" xfId="1" applyFont="1" applyFill="1" applyBorder="1" applyAlignment="1" applyProtection="1">
      <alignment horizontal="right" vertical="center"/>
      <protection locked="0"/>
    </xf>
    <xf numFmtId="43" fontId="0" fillId="0" borderId="15" xfId="4" applyFont="1" applyFill="1" applyBorder="1" applyAlignment="1" applyProtection="1">
      <alignment horizontal="right" vertical="center"/>
      <protection locked="0"/>
    </xf>
    <xf numFmtId="42" fontId="0" fillId="0" borderId="1" xfId="1" applyFont="1" applyFill="1" applyBorder="1" applyAlignment="1" applyProtection="1">
      <alignment horizontal="right" vertical="center"/>
      <protection locked="0"/>
    </xf>
    <xf numFmtId="0" fontId="0" fillId="0" borderId="13" xfId="0" applyBorder="1" applyAlignment="1" applyProtection="1">
      <alignment horizontal="center" vertical="center" wrapText="1"/>
      <protection locked="0"/>
    </xf>
    <xf numFmtId="0" fontId="0" fillId="0" borderId="13" xfId="0" applyBorder="1" applyAlignment="1" applyProtection="1">
      <alignment horizontal="right" vertical="center" wrapText="1"/>
      <protection locked="0"/>
    </xf>
    <xf numFmtId="42" fontId="0" fillId="0" borderId="0" xfId="0" applyNumberFormat="1" applyProtection="1">
      <protection locked="0"/>
    </xf>
    <xf numFmtId="6" fontId="0" fillId="0" borderId="5" xfId="1" applyNumberFormat="1" applyFont="1" applyFill="1" applyBorder="1" applyAlignment="1" applyProtection="1">
      <alignment horizontal="right" vertical="center"/>
      <protection locked="0"/>
    </xf>
    <xf numFmtId="0" fontId="13" fillId="0" borderId="7" xfId="0" applyFont="1" applyBorder="1" applyAlignment="1" applyProtection="1">
      <alignment horizontal="left" vertical="center" wrapText="1"/>
      <protection locked="0"/>
    </xf>
    <xf numFmtId="6" fontId="0" fillId="0" borderId="1" xfId="1" applyNumberFormat="1" applyFont="1" applyBorder="1" applyAlignment="1" applyProtection="1">
      <alignment horizontal="right" vertical="center"/>
      <protection locked="0"/>
    </xf>
    <xf numFmtId="9" fontId="4" fillId="0" borderId="1" xfId="2" applyFont="1" applyFill="1" applyBorder="1" applyAlignment="1" applyProtection="1">
      <alignment horizontal="left" vertical="center" wrapText="1"/>
      <protection locked="0"/>
    </xf>
    <xf numFmtId="9" fontId="4" fillId="0" borderId="14" xfId="2"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9" fontId="4" fillId="0" borderId="3" xfId="2" applyFont="1" applyFill="1" applyBorder="1" applyAlignment="1" applyProtection="1">
      <alignment horizontal="center" vertical="center" wrapText="1"/>
      <protection locked="0"/>
    </xf>
    <xf numFmtId="9" fontId="4" fillId="0" borderId="7" xfId="2" applyFont="1" applyFill="1" applyBorder="1" applyAlignment="1" applyProtection="1">
      <alignment horizontal="center" vertical="center" wrapText="1"/>
      <protection locked="0"/>
    </xf>
    <xf numFmtId="164" fontId="4" fillId="0" borderId="26"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center" vertical="center"/>
      <protection locked="0"/>
    </xf>
    <xf numFmtId="164" fontId="4" fillId="0" borderId="24" xfId="4" applyNumberFormat="1" applyFont="1" applyFill="1" applyBorder="1" applyAlignment="1" applyProtection="1">
      <alignment horizontal="center" vertical="center" wrapText="1"/>
      <protection locked="0"/>
    </xf>
    <xf numFmtId="42" fontId="0" fillId="0" borderId="44" xfId="1" applyFont="1" applyBorder="1" applyAlignment="1" applyProtection="1">
      <alignment horizontal="center" vertical="center" wrapText="1"/>
      <protection locked="0"/>
    </xf>
    <xf numFmtId="165" fontId="0" fillId="2" borderId="14" xfId="2" applyNumberFormat="1" applyFont="1" applyFill="1" applyBorder="1" applyAlignment="1" applyProtection="1">
      <alignment horizontal="center" vertical="center" wrapText="1"/>
      <protection locked="0"/>
    </xf>
    <xf numFmtId="9" fontId="0" fillId="0" borderId="5" xfId="2" applyFont="1" applyBorder="1" applyAlignment="1" applyProtection="1">
      <alignment horizontal="center" wrapText="1"/>
      <protection locked="0"/>
    </xf>
    <xf numFmtId="9" fontId="0" fillId="0" borderId="5" xfId="2" applyFont="1" applyBorder="1" applyAlignment="1" applyProtection="1">
      <alignment horizontal="center"/>
      <protection locked="0"/>
    </xf>
    <xf numFmtId="9" fontId="0" fillId="0" borderId="5" xfId="2" applyFont="1" applyBorder="1" applyAlignment="1" applyProtection="1">
      <alignment horizontal="center" vertical="center" wrapText="1"/>
      <protection locked="0"/>
    </xf>
    <xf numFmtId="0" fontId="1" fillId="5" borderId="21" xfId="0" applyFont="1" applyFill="1" applyBorder="1" applyAlignment="1" applyProtection="1">
      <alignment horizontal="center" wrapText="1"/>
      <protection locked="0"/>
    </xf>
    <xf numFmtId="0" fontId="1" fillId="5" borderId="22" xfId="0" applyFont="1" applyFill="1" applyBorder="1" applyAlignment="1" applyProtection="1">
      <alignment horizontal="center" wrapText="1"/>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164" fontId="1" fillId="3" borderId="32" xfId="4" applyNumberFormat="1" applyFont="1" applyFill="1" applyBorder="1" applyAlignment="1" applyProtection="1">
      <alignment horizontal="center" vertical="center" wrapText="1"/>
      <protection locked="0"/>
    </xf>
    <xf numFmtId="164" fontId="1" fillId="3" borderId="33" xfId="4" applyNumberFormat="1"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9" fontId="8" fillId="3" borderId="19"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7" xfId="2"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7"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9" fillId="2" borderId="48"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1" fillId="4" borderId="48" xfId="0" applyFont="1" applyFill="1" applyBorder="1" applyAlignment="1" applyProtection="1">
      <alignment horizontal="right" vertical="center" wrapText="1"/>
      <protection locked="0"/>
    </xf>
    <xf numFmtId="0" fontId="1" fillId="4" borderId="49" xfId="0" applyFont="1" applyFill="1" applyBorder="1" applyAlignment="1" applyProtection="1">
      <alignment horizontal="right" vertical="center" wrapText="1"/>
      <protection locked="0"/>
    </xf>
    <xf numFmtId="0" fontId="8" fillId="7" borderId="20"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1" xfId="0" applyFont="1" applyFill="1" applyBorder="1" applyAlignment="1" applyProtection="1">
      <alignment horizontal="left" wrapText="1"/>
      <protection locked="0"/>
    </xf>
  </cellXfs>
  <cellStyles count="5">
    <cellStyle name="Bueno" xfId="3" builtinId="26"/>
    <cellStyle name="Millares" xfId="4" builtinId="3"/>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A22" workbookViewId="0">
      <selection activeCell="B28" sqref="B28"/>
    </sheetView>
  </sheetViews>
  <sheetFormatPr baseColWidth="10" defaultColWidth="11.42578125" defaultRowHeight="15" x14ac:dyDescent="0.25"/>
  <cols>
    <col min="1" max="1" width="38.42578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x14ac:dyDescent="0.25">
      <c r="A9" t="s">
        <v>79</v>
      </c>
      <c r="K9" t="s">
        <v>80</v>
      </c>
      <c r="M9" t="s">
        <v>81</v>
      </c>
      <c r="P9"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9"/>
  <sheetViews>
    <sheetView showGridLines="0" tabSelected="1" topLeftCell="A5" zoomScale="80" zoomScaleNormal="80" zoomScaleSheetLayoutView="100" workbookViewId="0">
      <pane xSplit="1" ySplit="7" topLeftCell="S12" activePane="bottomRight" state="frozen"/>
      <selection pane="topRight" activeCell="B5" sqref="B5"/>
      <selection pane="bottomLeft" activeCell="A12" sqref="A12"/>
      <selection pane="bottomRight" activeCell="U31" sqref="U31"/>
    </sheetView>
  </sheetViews>
  <sheetFormatPr baseColWidth="10" defaultColWidth="11.42578125" defaultRowHeight="15" x14ac:dyDescent="0.25"/>
  <cols>
    <col min="1" max="1" width="29" style="28" customWidth="1"/>
    <col min="2" max="2" width="29" style="14" customWidth="1"/>
    <col min="3" max="3" width="34.7109375" style="14" customWidth="1"/>
    <col min="4" max="4" width="19.28515625" style="14" customWidth="1"/>
    <col min="5" max="5" width="19.7109375" style="14" customWidth="1"/>
    <col min="6" max="6" width="16.42578125" style="32" customWidth="1"/>
    <col min="7" max="7" width="25.28515625" style="32" customWidth="1"/>
    <col min="8" max="11" width="16.85546875" style="31" customWidth="1"/>
    <col min="12" max="12" width="15.28515625" style="14" customWidth="1"/>
    <col min="13" max="13" width="19.42578125" style="14" customWidth="1"/>
    <col min="14" max="14" width="22.42578125" style="14" customWidth="1"/>
    <col min="15" max="15" width="19.85546875" style="14" customWidth="1"/>
    <col min="16" max="16" width="26" style="14" customWidth="1"/>
    <col min="17" max="17" width="24.140625" style="14" customWidth="1"/>
    <col min="18" max="18" width="49.28515625" style="14" customWidth="1"/>
    <col min="19" max="19" width="19.85546875" style="35"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22.7109375" style="14" customWidth="1"/>
    <col min="26" max="16384" width="11.42578125" style="14"/>
  </cols>
  <sheetData>
    <row r="1" spans="1:25" ht="75" customHeight="1" x14ac:dyDescent="0.25">
      <c r="A1" s="13"/>
      <c r="B1" s="13"/>
      <c r="C1" s="129" t="s">
        <v>103</v>
      </c>
      <c r="D1" s="129"/>
      <c r="E1" s="129"/>
      <c r="F1" s="129"/>
      <c r="G1" s="129"/>
      <c r="H1" s="129"/>
      <c r="I1" s="129"/>
      <c r="J1" s="129"/>
      <c r="K1" s="129"/>
      <c r="L1" s="129"/>
      <c r="M1" s="129"/>
      <c r="N1" s="129"/>
      <c r="O1" s="129"/>
      <c r="P1" s="129"/>
      <c r="Q1" s="129"/>
      <c r="R1" s="129"/>
      <c r="S1" s="129"/>
      <c r="T1" s="129"/>
      <c r="U1" s="129"/>
      <c r="V1" s="129"/>
      <c r="W1" s="129"/>
      <c r="X1" s="129"/>
      <c r="Y1" s="129"/>
    </row>
    <row r="2" spans="1:25" ht="26.25" customHeight="1" x14ac:dyDescent="0.25">
      <c r="A2" s="29" t="s">
        <v>104</v>
      </c>
      <c r="B2" s="124" t="s">
        <v>5</v>
      </c>
      <c r="C2" s="125"/>
      <c r="D2" s="125"/>
      <c r="E2" s="125"/>
      <c r="F2" s="125"/>
      <c r="G2" s="126"/>
      <c r="H2" s="130" t="s">
        <v>105</v>
      </c>
      <c r="I2" s="131"/>
      <c r="J2" s="124" t="s">
        <v>22</v>
      </c>
      <c r="K2" s="125"/>
      <c r="L2" s="125"/>
      <c r="M2" s="125"/>
      <c r="N2" s="125"/>
      <c r="O2" s="125"/>
      <c r="P2" s="125"/>
      <c r="Q2" s="125"/>
      <c r="R2" s="125"/>
      <c r="S2" s="125"/>
      <c r="T2" s="125"/>
      <c r="U2" s="125"/>
      <c r="V2" s="125"/>
      <c r="W2" s="125"/>
      <c r="X2" s="125"/>
      <c r="Y2" s="125"/>
    </row>
    <row r="3" spans="1:25" ht="26.25" customHeight="1" x14ac:dyDescent="0.25">
      <c r="A3" s="29" t="s">
        <v>106</v>
      </c>
      <c r="B3" s="124"/>
      <c r="C3" s="125"/>
      <c r="D3" s="125"/>
      <c r="E3" s="125"/>
      <c r="F3" s="125"/>
      <c r="G3" s="126"/>
      <c r="H3" s="33"/>
      <c r="I3" s="36" t="s">
        <v>107</v>
      </c>
      <c r="J3" s="124"/>
      <c r="K3" s="125"/>
      <c r="L3" s="125"/>
      <c r="M3" s="125"/>
      <c r="N3" s="125"/>
      <c r="O3" s="125"/>
      <c r="P3" s="125"/>
      <c r="Q3" s="125"/>
      <c r="R3" s="125"/>
      <c r="S3" s="125"/>
      <c r="T3" s="125"/>
      <c r="U3" s="125"/>
      <c r="V3" s="125"/>
      <c r="W3" s="125"/>
      <c r="X3" s="125"/>
      <c r="Y3" s="125"/>
    </row>
    <row r="4" spans="1:25" ht="27.75" customHeight="1" x14ac:dyDescent="0.25">
      <c r="A4" s="15" t="s">
        <v>108</v>
      </c>
      <c r="B4" s="124">
        <v>2024</v>
      </c>
      <c r="C4" s="125"/>
      <c r="D4" s="125"/>
      <c r="E4" s="125"/>
      <c r="F4" s="125"/>
      <c r="G4" s="126"/>
      <c r="H4" s="130" t="s">
        <v>109</v>
      </c>
      <c r="I4" s="131"/>
      <c r="J4" s="124" t="s">
        <v>102</v>
      </c>
      <c r="K4" s="125"/>
      <c r="L4" s="125"/>
      <c r="M4" s="125"/>
      <c r="N4" s="125"/>
      <c r="O4" s="125"/>
      <c r="P4" s="125"/>
      <c r="Q4" s="125"/>
      <c r="R4" s="125"/>
      <c r="S4" s="125"/>
      <c r="T4" s="125"/>
      <c r="U4" s="125"/>
      <c r="V4" s="125"/>
      <c r="W4" s="125"/>
      <c r="X4" s="125"/>
      <c r="Y4" s="125"/>
    </row>
    <row r="5" spans="1:25" ht="38.25" customHeight="1" x14ac:dyDescent="0.25">
      <c r="A5" s="15" t="s">
        <v>85</v>
      </c>
      <c r="B5" s="124" t="s">
        <v>87</v>
      </c>
      <c r="C5" s="125"/>
      <c r="D5" s="125"/>
      <c r="E5" s="125"/>
      <c r="F5" s="125"/>
      <c r="G5" s="126"/>
      <c r="H5" s="130" t="s">
        <v>90</v>
      </c>
      <c r="I5" s="131"/>
      <c r="J5" s="124" t="s">
        <v>94</v>
      </c>
      <c r="K5" s="125"/>
      <c r="L5" s="125"/>
      <c r="M5" s="125"/>
      <c r="N5" s="125"/>
      <c r="O5" s="125"/>
      <c r="P5" s="125"/>
      <c r="Q5" s="125"/>
      <c r="R5" s="125"/>
      <c r="S5" s="125"/>
      <c r="T5" s="125"/>
      <c r="U5" s="125"/>
      <c r="V5" s="125"/>
      <c r="W5" s="125"/>
      <c r="X5" s="125"/>
      <c r="Y5" s="125"/>
    </row>
    <row r="6" spans="1:25" ht="19.5" customHeight="1" thickBot="1" x14ac:dyDescent="0.3">
      <c r="A6" s="134" t="s">
        <v>110</v>
      </c>
      <c r="B6" s="134"/>
      <c r="C6" s="134"/>
      <c r="D6" s="134"/>
      <c r="E6" s="134"/>
      <c r="F6" s="134"/>
      <c r="G6" s="134"/>
      <c r="H6" s="134"/>
      <c r="I6" s="134"/>
      <c r="J6" s="134"/>
      <c r="K6" s="134"/>
      <c r="L6" s="134"/>
      <c r="M6" s="134"/>
      <c r="N6" s="134"/>
      <c r="O6" s="134"/>
      <c r="P6" s="134"/>
      <c r="Q6" s="134"/>
      <c r="R6" s="134"/>
      <c r="S6" s="134"/>
      <c r="T6" s="134"/>
      <c r="U6" s="134"/>
      <c r="V6" s="134"/>
      <c r="W6" s="134"/>
      <c r="X6" s="134"/>
      <c r="Y6" s="134"/>
    </row>
    <row r="7" spans="1:25" ht="15.75" thickBot="1" x14ac:dyDescent="0.3">
      <c r="A7" s="71" t="s">
        <v>111</v>
      </c>
      <c r="B7" s="72"/>
      <c r="C7" s="72"/>
      <c r="D7" s="72"/>
      <c r="E7" s="72"/>
      <c r="F7" s="72"/>
      <c r="G7" s="72"/>
      <c r="H7" s="30"/>
      <c r="I7" s="30"/>
      <c r="J7" s="30"/>
      <c r="K7" s="30"/>
      <c r="L7" s="132" t="s">
        <v>112</v>
      </c>
      <c r="M7" s="133"/>
      <c r="N7" s="133"/>
      <c r="O7" s="133"/>
      <c r="P7" s="133"/>
      <c r="Q7" s="133"/>
      <c r="R7" s="133"/>
      <c r="S7" s="133"/>
      <c r="T7" s="133"/>
      <c r="U7" s="133"/>
      <c r="V7" s="133"/>
      <c r="W7" s="133"/>
      <c r="X7" s="133"/>
      <c r="Y7" s="133"/>
    </row>
    <row r="8" spans="1:25" ht="18" customHeight="1" x14ac:dyDescent="0.25">
      <c r="A8" s="119" t="s">
        <v>113</v>
      </c>
      <c r="B8" s="87"/>
      <c r="C8" s="87" t="s">
        <v>114</v>
      </c>
      <c r="D8" s="95" t="s">
        <v>115</v>
      </c>
      <c r="E8" s="87" t="s">
        <v>116</v>
      </c>
      <c r="F8" s="91" t="s">
        <v>117</v>
      </c>
      <c r="G8" s="91" t="s">
        <v>118</v>
      </c>
      <c r="H8" s="98" t="s">
        <v>119</v>
      </c>
      <c r="I8" s="99"/>
      <c r="J8" s="79" t="s">
        <v>120</v>
      </c>
      <c r="K8" s="80"/>
      <c r="L8" s="77"/>
      <c r="M8" s="78"/>
      <c r="N8" s="78"/>
      <c r="O8" s="78"/>
      <c r="P8" s="16"/>
      <c r="Q8" s="16"/>
      <c r="R8" s="16"/>
      <c r="S8" s="105"/>
      <c r="T8" s="106"/>
      <c r="U8" s="106"/>
      <c r="V8" s="106"/>
      <c r="W8" s="106"/>
      <c r="X8" s="106"/>
      <c r="Y8" s="106"/>
    </row>
    <row r="9" spans="1:25" ht="18" customHeight="1" x14ac:dyDescent="0.25">
      <c r="A9" s="120"/>
      <c r="B9" s="88"/>
      <c r="C9" s="88"/>
      <c r="D9" s="96"/>
      <c r="E9" s="88"/>
      <c r="F9" s="92"/>
      <c r="G9" s="92"/>
      <c r="H9" s="100"/>
      <c r="I9" s="101"/>
      <c r="J9" s="81"/>
      <c r="K9" s="82"/>
      <c r="L9" s="102" t="s">
        <v>121</v>
      </c>
      <c r="M9" s="103"/>
      <c r="N9" s="103"/>
      <c r="O9" s="103"/>
      <c r="P9" s="103"/>
      <c r="Q9" s="103"/>
      <c r="R9" s="104"/>
      <c r="S9" s="73" t="s">
        <v>122</v>
      </c>
      <c r="T9" s="74"/>
      <c r="U9" s="74"/>
      <c r="V9" s="74"/>
      <c r="W9" s="74"/>
      <c r="X9" s="74"/>
      <c r="Y9" s="74"/>
    </row>
    <row r="10" spans="1:25" ht="18" customHeight="1" thickBot="1" x14ac:dyDescent="0.3">
      <c r="A10" s="121"/>
      <c r="B10" s="89"/>
      <c r="C10" s="89"/>
      <c r="D10" s="96"/>
      <c r="E10" s="89"/>
      <c r="F10" s="93"/>
      <c r="G10" s="93"/>
      <c r="H10" s="83" t="s">
        <v>123</v>
      </c>
      <c r="I10" s="85" t="s">
        <v>124</v>
      </c>
      <c r="J10" s="83" t="s">
        <v>123</v>
      </c>
      <c r="K10" s="85" t="s">
        <v>124</v>
      </c>
      <c r="L10" s="77" t="s">
        <v>125</v>
      </c>
      <c r="M10" s="78"/>
      <c r="N10" s="78"/>
      <c r="O10" s="78"/>
      <c r="P10" s="78"/>
      <c r="Q10" s="78"/>
      <c r="R10" s="107"/>
      <c r="S10" s="75" t="s">
        <v>125</v>
      </c>
      <c r="T10" s="76"/>
      <c r="U10" s="76"/>
      <c r="V10" s="76"/>
      <c r="W10" s="76"/>
      <c r="X10" s="76"/>
      <c r="Y10" s="76"/>
    </row>
    <row r="11" spans="1:25" s="46" customFormat="1" ht="83.25" customHeight="1" thickBot="1" x14ac:dyDescent="0.25">
      <c r="A11" s="122"/>
      <c r="B11" s="90"/>
      <c r="C11" s="90"/>
      <c r="D11" s="97"/>
      <c r="E11" s="90"/>
      <c r="F11" s="94"/>
      <c r="G11" s="94"/>
      <c r="H11" s="84"/>
      <c r="I11" s="86"/>
      <c r="J11" s="84"/>
      <c r="K11" s="86"/>
      <c r="L11" s="38" t="s">
        <v>126</v>
      </c>
      <c r="M11" s="38" t="s">
        <v>127</v>
      </c>
      <c r="N11" s="39" t="s">
        <v>128</v>
      </c>
      <c r="O11" s="39" t="s">
        <v>129</v>
      </c>
      <c r="P11" s="40" t="s">
        <v>130</v>
      </c>
      <c r="Q11" s="40" t="s">
        <v>131</v>
      </c>
      <c r="R11" s="41" t="s">
        <v>132</v>
      </c>
      <c r="S11" s="42" t="s">
        <v>126</v>
      </c>
      <c r="T11" s="43" t="s">
        <v>127</v>
      </c>
      <c r="U11" s="44" t="s">
        <v>128</v>
      </c>
      <c r="V11" s="44" t="s">
        <v>129</v>
      </c>
      <c r="W11" s="45" t="s">
        <v>130</v>
      </c>
      <c r="X11" s="45" t="s">
        <v>131</v>
      </c>
      <c r="Y11" s="43" t="s">
        <v>132</v>
      </c>
    </row>
    <row r="12" spans="1:25" ht="60" hidden="1" x14ac:dyDescent="0.25">
      <c r="A12" s="117" t="s">
        <v>133</v>
      </c>
      <c r="B12" s="17" t="s">
        <v>134</v>
      </c>
      <c r="C12" s="17" t="s">
        <v>134</v>
      </c>
      <c r="D12" s="17" t="s">
        <v>135</v>
      </c>
      <c r="E12" s="17" t="s">
        <v>101</v>
      </c>
      <c r="F12" s="18"/>
      <c r="G12" s="18"/>
      <c r="H12" s="63" t="s">
        <v>136</v>
      </c>
      <c r="I12" s="64">
        <v>0</v>
      </c>
      <c r="J12" s="63"/>
      <c r="K12" s="63"/>
      <c r="L12" s="19"/>
      <c r="M12" s="20"/>
      <c r="N12" s="11">
        <f>IFERROR((1-(L12/H12)),0)</f>
        <v>0</v>
      </c>
      <c r="O12" s="11">
        <f>IFERROR((1-(M12/I12)),0)</f>
        <v>0</v>
      </c>
      <c r="P12" s="12">
        <f>IFERROR((N12/G12),0)</f>
        <v>0</v>
      </c>
      <c r="Q12" s="12">
        <f t="shared" ref="Q12:Q30" si="0">IFERROR((F12/O12),0)</f>
        <v>0</v>
      </c>
      <c r="R12" s="19"/>
      <c r="S12" s="34"/>
      <c r="T12" s="20"/>
      <c r="U12" s="9">
        <f>IFERROR((1-(S12/J12)),0)</f>
        <v>0</v>
      </c>
      <c r="V12" s="9">
        <f>IFERROR((1-(T12/K12)),0)</f>
        <v>0</v>
      </c>
      <c r="W12" s="10">
        <f>IFERROR((U12/G12),0)</f>
        <v>0</v>
      </c>
      <c r="X12" s="10">
        <f>IFERROR((V12/F12),0)</f>
        <v>0</v>
      </c>
      <c r="Y12" s="21"/>
    </row>
    <row r="13" spans="1:25" ht="50.25" hidden="1" customHeight="1" x14ac:dyDescent="0.25">
      <c r="A13" s="118"/>
      <c r="B13" s="22" t="s">
        <v>137</v>
      </c>
      <c r="C13" s="22" t="s">
        <v>138</v>
      </c>
      <c r="D13" s="22" t="s">
        <v>139</v>
      </c>
      <c r="E13" s="22" t="s">
        <v>101</v>
      </c>
      <c r="F13" s="23"/>
      <c r="G13" s="23"/>
      <c r="H13" s="63" t="s">
        <v>136</v>
      </c>
      <c r="I13" s="64">
        <v>0</v>
      </c>
      <c r="J13" s="63"/>
      <c r="K13" s="63"/>
      <c r="L13" s="24"/>
      <c r="M13" s="25"/>
      <c r="N13" s="11">
        <f t="shared" ref="N13:N32" si="1">IFERROR((1-(L13/H13)),0)</f>
        <v>0</v>
      </c>
      <c r="O13" s="11">
        <f t="shared" ref="O13:O29" si="2">IFERROR((1-(M13/I13)),0)</f>
        <v>0</v>
      </c>
      <c r="P13" s="12">
        <f t="shared" ref="P13:P30" si="3">IFERROR((N13/G13),0)</f>
        <v>0</v>
      </c>
      <c r="Q13" s="12">
        <f t="shared" si="0"/>
        <v>0</v>
      </c>
      <c r="R13" s="19"/>
      <c r="S13" s="34"/>
      <c r="T13" s="20"/>
      <c r="U13" s="9">
        <f t="shared" ref="U13:U33" si="4">IFERROR((1-(S13/J13)),0)</f>
        <v>0</v>
      </c>
      <c r="V13" s="9">
        <f t="shared" ref="V13:V33" si="5">IFERROR((1-(T13/K13)),0)</f>
        <v>0</v>
      </c>
      <c r="W13" s="10">
        <f t="shared" ref="W13:W32" si="6">IFERROR((U13/G13),0)</f>
        <v>0</v>
      </c>
      <c r="X13" s="10">
        <f t="shared" ref="X13:X32" si="7">IFERROR((V13/F13),0)</f>
        <v>0</v>
      </c>
      <c r="Y13" s="21"/>
    </row>
    <row r="14" spans="1:25" ht="130.5" customHeight="1" x14ac:dyDescent="0.25">
      <c r="A14" s="37" t="s">
        <v>140</v>
      </c>
      <c r="B14" s="17" t="s">
        <v>134</v>
      </c>
      <c r="C14" s="17" t="s">
        <v>134</v>
      </c>
      <c r="D14" s="17" t="s">
        <v>135</v>
      </c>
      <c r="E14" s="17" t="s">
        <v>99</v>
      </c>
      <c r="F14" s="57">
        <v>0</v>
      </c>
      <c r="G14" s="57">
        <v>0.16</v>
      </c>
      <c r="H14" s="63">
        <v>182</v>
      </c>
      <c r="I14" s="64">
        <v>8793484134</v>
      </c>
      <c r="J14" s="63">
        <v>222</v>
      </c>
      <c r="K14" s="63">
        <v>9510172934</v>
      </c>
      <c r="L14" s="19">
        <v>172</v>
      </c>
      <c r="M14" s="64">
        <v>3093517000</v>
      </c>
      <c r="N14" s="11">
        <f>IFERROR((1-(L14/H14)),0)</f>
        <v>5.4945054945054972E-2</v>
      </c>
      <c r="O14" s="11">
        <f>IFERROR((1-(M14/I14)),0)</f>
        <v>0.64820349330717297</v>
      </c>
      <c r="P14" s="12">
        <f>IFERROR((N14/G14),0)</f>
        <v>0.34340659340659357</v>
      </c>
      <c r="Q14" s="12">
        <f t="shared" si="0"/>
        <v>0</v>
      </c>
      <c r="R14" s="50" t="s">
        <v>141</v>
      </c>
      <c r="S14" s="34">
        <v>362</v>
      </c>
      <c r="T14" s="20">
        <v>6054492000</v>
      </c>
      <c r="U14" s="9">
        <f>IFERROR((1-(S14/J14)),0)*-1</f>
        <v>0.63063063063063063</v>
      </c>
      <c r="V14" s="9">
        <f>IFERROR((1-(T14/K14)),0)</f>
        <v>0.36336678186424243</v>
      </c>
      <c r="W14" s="10">
        <f>IFERROR((G14/U14),0)</f>
        <v>0.25371428571428573</v>
      </c>
      <c r="X14" s="10">
        <f>IFERROR((F14/V14),0)</f>
        <v>0</v>
      </c>
      <c r="Y14" s="70" t="s">
        <v>200</v>
      </c>
    </row>
    <row r="15" spans="1:25" ht="79.5" hidden="1" customHeight="1" x14ac:dyDescent="0.25">
      <c r="A15" s="114" t="s">
        <v>142</v>
      </c>
      <c r="B15" s="115" t="s">
        <v>143</v>
      </c>
      <c r="C15" s="22" t="s">
        <v>144</v>
      </c>
      <c r="D15" s="22" t="s">
        <v>145</v>
      </c>
      <c r="E15" s="22" t="s">
        <v>101</v>
      </c>
      <c r="F15" s="56"/>
      <c r="G15" s="56"/>
      <c r="H15" s="63" t="s">
        <v>136</v>
      </c>
      <c r="I15" s="64">
        <v>0</v>
      </c>
      <c r="J15" s="63"/>
      <c r="K15" s="63"/>
      <c r="L15" s="24"/>
      <c r="M15" s="25"/>
      <c r="N15" s="11">
        <f t="shared" si="1"/>
        <v>0</v>
      </c>
      <c r="O15" s="11">
        <f t="shared" si="2"/>
        <v>0</v>
      </c>
      <c r="P15" s="12">
        <f t="shared" si="3"/>
        <v>0</v>
      </c>
      <c r="Q15" s="12">
        <f t="shared" si="0"/>
        <v>0</v>
      </c>
      <c r="R15" s="19"/>
      <c r="S15" s="34"/>
      <c r="T15" s="20"/>
      <c r="U15" s="9">
        <f t="shared" si="4"/>
        <v>0</v>
      </c>
      <c r="V15" s="9">
        <f t="shared" si="5"/>
        <v>0</v>
      </c>
      <c r="W15" s="10">
        <f t="shared" si="6"/>
        <v>0</v>
      </c>
      <c r="X15" s="10">
        <f t="shared" si="7"/>
        <v>0</v>
      </c>
      <c r="Y15" s="21"/>
    </row>
    <row r="16" spans="1:25" ht="15.75" hidden="1" customHeight="1" x14ac:dyDescent="0.25">
      <c r="A16" s="114"/>
      <c r="B16" s="115"/>
      <c r="C16" s="22" t="s">
        <v>146</v>
      </c>
      <c r="D16" s="22" t="s">
        <v>147</v>
      </c>
      <c r="E16" s="22" t="s">
        <v>101</v>
      </c>
      <c r="F16" s="56"/>
      <c r="G16" s="56"/>
      <c r="H16" s="63" t="s">
        <v>136</v>
      </c>
      <c r="I16" s="64">
        <v>0</v>
      </c>
      <c r="J16" s="63"/>
      <c r="K16" s="63"/>
      <c r="L16" s="24"/>
      <c r="M16" s="25"/>
      <c r="N16" s="11">
        <f t="shared" si="1"/>
        <v>0</v>
      </c>
      <c r="O16" s="11">
        <f t="shared" si="2"/>
        <v>0</v>
      </c>
      <c r="P16" s="12">
        <f t="shared" si="3"/>
        <v>0</v>
      </c>
      <c r="Q16" s="12">
        <f t="shared" si="0"/>
        <v>0</v>
      </c>
      <c r="R16" s="19"/>
      <c r="S16" s="34"/>
      <c r="T16" s="20"/>
      <c r="U16" s="9">
        <f t="shared" si="4"/>
        <v>0</v>
      </c>
      <c r="V16" s="9">
        <f t="shared" si="5"/>
        <v>0</v>
      </c>
      <c r="W16" s="10">
        <f t="shared" si="6"/>
        <v>0</v>
      </c>
      <c r="X16" s="10">
        <f t="shared" si="7"/>
        <v>0</v>
      </c>
      <c r="Y16" s="21"/>
    </row>
    <row r="17" spans="1:25" ht="30" hidden="1" x14ac:dyDescent="0.25">
      <c r="A17" s="114" t="s">
        <v>148</v>
      </c>
      <c r="B17" s="115" t="s">
        <v>149</v>
      </c>
      <c r="C17" s="22" t="s">
        <v>150</v>
      </c>
      <c r="D17" s="22" t="s">
        <v>151</v>
      </c>
      <c r="E17" s="22" t="s">
        <v>101</v>
      </c>
      <c r="F17" s="56"/>
      <c r="G17" s="56"/>
      <c r="H17" s="63" t="s">
        <v>136</v>
      </c>
      <c r="I17" s="64">
        <v>0</v>
      </c>
      <c r="J17" s="63"/>
      <c r="K17" s="63"/>
      <c r="L17" s="24"/>
      <c r="M17" s="25"/>
      <c r="N17" s="11">
        <f t="shared" si="1"/>
        <v>0</v>
      </c>
      <c r="O17" s="11">
        <f t="shared" si="2"/>
        <v>0</v>
      </c>
      <c r="P17" s="12">
        <f t="shared" si="3"/>
        <v>0</v>
      </c>
      <c r="Q17" s="12">
        <f t="shared" si="0"/>
        <v>0</v>
      </c>
      <c r="R17" s="19"/>
      <c r="S17" s="34"/>
      <c r="T17" s="20"/>
      <c r="U17" s="9">
        <f t="shared" si="4"/>
        <v>0</v>
      </c>
      <c r="V17" s="9">
        <f t="shared" si="5"/>
        <v>0</v>
      </c>
      <c r="W17" s="10">
        <f t="shared" si="6"/>
        <v>0</v>
      </c>
      <c r="X17" s="10">
        <f t="shared" si="7"/>
        <v>0</v>
      </c>
      <c r="Y17" s="21"/>
    </row>
    <row r="18" spans="1:25" ht="48" hidden="1" customHeight="1" x14ac:dyDescent="0.25">
      <c r="A18" s="114"/>
      <c r="B18" s="115"/>
      <c r="C18" s="22" t="s">
        <v>152</v>
      </c>
      <c r="D18" s="22" t="s">
        <v>153</v>
      </c>
      <c r="E18" s="22" t="s">
        <v>101</v>
      </c>
      <c r="F18" s="56"/>
      <c r="G18" s="56"/>
      <c r="H18" s="63" t="s">
        <v>136</v>
      </c>
      <c r="I18" s="64">
        <v>0</v>
      </c>
      <c r="K18" s="63"/>
      <c r="L18" s="24"/>
      <c r="M18" s="25"/>
      <c r="N18" s="11">
        <f t="shared" si="1"/>
        <v>0</v>
      </c>
      <c r="O18" s="11">
        <f t="shared" si="2"/>
        <v>0</v>
      </c>
      <c r="P18" s="12">
        <f t="shared" si="3"/>
        <v>0</v>
      </c>
      <c r="Q18" s="12">
        <f t="shared" si="0"/>
        <v>0</v>
      </c>
      <c r="R18" s="19"/>
      <c r="S18" s="34"/>
      <c r="T18" s="20"/>
      <c r="U18" s="9">
        <f>IFERROR((1-(S18/I19)),0)</f>
        <v>1</v>
      </c>
      <c r="V18" s="9">
        <f t="shared" si="5"/>
        <v>0</v>
      </c>
      <c r="W18" s="10">
        <f t="shared" si="6"/>
        <v>0</v>
      </c>
      <c r="X18" s="10">
        <f t="shared" si="7"/>
        <v>0</v>
      </c>
      <c r="Y18" s="21"/>
    </row>
    <row r="19" spans="1:25" ht="120" x14ac:dyDescent="0.25">
      <c r="A19" s="114"/>
      <c r="B19" s="22" t="s">
        <v>154</v>
      </c>
      <c r="C19" s="22" t="s">
        <v>155</v>
      </c>
      <c r="D19" s="22" t="s">
        <v>151</v>
      </c>
      <c r="E19" s="22" t="s">
        <v>99</v>
      </c>
      <c r="F19" s="58">
        <v>0</v>
      </c>
      <c r="G19" s="58">
        <v>0</v>
      </c>
      <c r="H19" s="65">
        <v>1</v>
      </c>
      <c r="I19" s="64">
        <v>30786420</v>
      </c>
      <c r="J19" s="65">
        <v>1</v>
      </c>
      <c r="K19" s="64">
        <v>61400760</v>
      </c>
      <c r="L19" s="24">
        <v>1</v>
      </c>
      <c r="M19" s="64">
        <v>30777500</v>
      </c>
      <c r="N19" s="11">
        <f>IFERROR((1-(L19/H19)),0)</f>
        <v>0</v>
      </c>
      <c r="O19" s="11">
        <f>IFERROR((1-(M19/I19)),0)</f>
        <v>2.8973813778931934E-4</v>
      </c>
      <c r="P19" s="12">
        <f t="shared" si="3"/>
        <v>0</v>
      </c>
      <c r="Q19" s="12">
        <f t="shared" si="0"/>
        <v>0</v>
      </c>
      <c r="R19" s="50" t="s">
        <v>156</v>
      </c>
      <c r="S19" s="34">
        <v>1</v>
      </c>
      <c r="T19" s="47">
        <v>61563920</v>
      </c>
      <c r="U19" s="9">
        <f>IFERROR((1-(S19/J19)),0)</f>
        <v>0</v>
      </c>
      <c r="V19" s="67">
        <f>IFERROR((1-(T19/K19)),0)</f>
        <v>-2.6572960986150918E-3</v>
      </c>
      <c r="W19" s="10">
        <f>IFERROR((G19/U19),0)</f>
        <v>0</v>
      </c>
      <c r="X19" s="10">
        <f>IFERROR((F19/V19),0)</f>
        <v>0</v>
      </c>
      <c r="Y19" s="68" t="s">
        <v>197</v>
      </c>
    </row>
    <row r="20" spans="1:25" ht="30" hidden="1" x14ac:dyDescent="0.25">
      <c r="A20" s="114"/>
      <c r="B20" s="115" t="s">
        <v>157</v>
      </c>
      <c r="C20" s="22" t="s">
        <v>158</v>
      </c>
      <c r="D20" s="22" t="s">
        <v>147</v>
      </c>
      <c r="E20" s="22" t="s">
        <v>101</v>
      </c>
      <c r="F20" s="56"/>
      <c r="G20" s="56"/>
      <c r="H20" s="63" t="s">
        <v>136</v>
      </c>
      <c r="I20" s="64">
        <v>0</v>
      </c>
      <c r="J20" s="63" t="s">
        <v>136</v>
      </c>
      <c r="K20" s="63">
        <v>0</v>
      </c>
      <c r="L20" s="24"/>
      <c r="M20" s="25"/>
      <c r="N20" s="11">
        <f t="shared" si="1"/>
        <v>0</v>
      </c>
      <c r="O20" s="11">
        <f t="shared" si="2"/>
        <v>0</v>
      </c>
      <c r="P20" s="12">
        <f t="shared" si="3"/>
        <v>0</v>
      </c>
      <c r="Q20" s="12">
        <f t="shared" si="0"/>
        <v>0</v>
      </c>
      <c r="R20" s="19"/>
      <c r="S20" s="34"/>
      <c r="T20" s="20"/>
      <c r="U20" s="9">
        <f t="shared" si="4"/>
        <v>0</v>
      </c>
      <c r="V20" s="9">
        <f t="shared" si="5"/>
        <v>0</v>
      </c>
      <c r="W20" s="10">
        <f t="shared" si="6"/>
        <v>0</v>
      </c>
      <c r="X20" s="10">
        <f t="shared" si="7"/>
        <v>0</v>
      </c>
      <c r="Y20" s="69"/>
    </row>
    <row r="21" spans="1:25" ht="60" hidden="1" x14ac:dyDescent="0.25">
      <c r="A21" s="114"/>
      <c r="B21" s="115"/>
      <c r="C21" s="22" t="s">
        <v>159</v>
      </c>
      <c r="D21" s="22" t="s">
        <v>160</v>
      </c>
      <c r="E21" s="22" t="s">
        <v>101</v>
      </c>
      <c r="F21" s="56"/>
      <c r="G21" s="56"/>
      <c r="H21" s="63" t="s">
        <v>136</v>
      </c>
      <c r="I21" s="64">
        <v>0</v>
      </c>
      <c r="J21" s="63" t="s">
        <v>136</v>
      </c>
      <c r="K21" s="63">
        <v>0</v>
      </c>
      <c r="L21" s="24"/>
      <c r="M21" s="25"/>
      <c r="N21" s="11">
        <f t="shared" si="1"/>
        <v>0</v>
      </c>
      <c r="O21" s="11">
        <f t="shared" si="2"/>
        <v>0</v>
      </c>
      <c r="P21" s="12">
        <f t="shared" si="3"/>
        <v>0</v>
      </c>
      <c r="Q21" s="12">
        <f t="shared" si="0"/>
        <v>0</v>
      </c>
      <c r="R21" s="19"/>
      <c r="S21" s="34"/>
      <c r="T21" s="20"/>
      <c r="U21" s="9">
        <f t="shared" si="4"/>
        <v>0</v>
      </c>
      <c r="V21" s="9">
        <f t="shared" si="5"/>
        <v>0</v>
      </c>
      <c r="W21" s="10">
        <f t="shared" si="6"/>
        <v>0</v>
      </c>
      <c r="X21" s="10">
        <f t="shared" si="7"/>
        <v>0</v>
      </c>
      <c r="Y21" s="69"/>
    </row>
    <row r="22" spans="1:25" ht="40.5" hidden="1" customHeight="1" x14ac:dyDescent="0.25">
      <c r="A22" s="114"/>
      <c r="B22" s="115"/>
      <c r="C22" s="22" t="s">
        <v>161</v>
      </c>
      <c r="D22" s="22" t="s">
        <v>147</v>
      </c>
      <c r="E22" s="22" t="s">
        <v>101</v>
      </c>
      <c r="F22" s="56"/>
      <c r="G22" s="56"/>
      <c r="H22" s="63" t="s">
        <v>136</v>
      </c>
      <c r="I22" s="64">
        <v>0</v>
      </c>
      <c r="J22" s="63" t="s">
        <v>136</v>
      </c>
      <c r="K22" s="63">
        <v>0</v>
      </c>
      <c r="L22" s="24"/>
      <c r="M22" s="25"/>
      <c r="N22" s="11">
        <f t="shared" si="1"/>
        <v>0</v>
      </c>
      <c r="O22" s="11">
        <f t="shared" si="2"/>
        <v>0</v>
      </c>
      <c r="P22" s="12">
        <f t="shared" si="3"/>
        <v>0</v>
      </c>
      <c r="Q22" s="12">
        <f t="shared" si="0"/>
        <v>0</v>
      </c>
      <c r="R22" s="19"/>
      <c r="S22" s="34"/>
      <c r="T22" s="47"/>
      <c r="U22" s="9">
        <f t="shared" si="4"/>
        <v>0</v>
      </c>
      <c r="V22" s="9">
        <f t="shared" si="5"/>
        <v>0</v>
      </c>
      <c r="W22" s="10">
        <f t="shared" si="6"/>
        <v>0</v>
      </c>
      <c r="X22" s="10">
        <f t="shared" si="7"/>
        <v>0</v>
      </c>
      <c r="Y22" s="69"/>
    </row>
    <row r="23" spans="1:25" ht="63.75" hidden="1" customHeight="1" x14ac:dyDescent="0.25">
      <c r="A23" s="114"/>
      <c r="B23" s="115"/>
      <c r="C23" s="22" t="s">
        <v>162</v>
      </c>
      <c r="D23" s="22" t="s">
        <v>163</v>
      </c>
      <c r="E23" s="22" t="s">
        <v>101</v>
      </c>
      <c r="F23" s="56"/>
      <c r="G23" s="56"/>
      <c r="H23" s="63" t="s">
        <v>136</v>
      </c>
      <c r="I23" s="64">
        <v>0</v>
      </c>
      <c r="J23" s="63" t="s">
        <v>136</v>
      </c>
      <c r="K23" s="63">
        <v>0</v>
      </c>
      <c r="L23" s="48"/>
      <c r="M23" s="49"/>
      <c r="N23" s="11">
        <f t="shared" si="1"/>
        <v>0</v>
      </c>
      <c r="O23" s="11">
        <f t="shared" si="2"/>
        <v>0</v>
      </c>
      <c r="P23" s="12">
        <f t="shared" si="3"/>
        <v>0</v>
      </c>
      <c r="Q23" s="12">
        <f t="shared" si="0"/>
        <v>0</v>
      </c>
      <c r="R23" s="50"/>
      <c r="S23" s="34"/>
      <c r="T23" s="47"/>
      <c r="U23" s="9">
        <f t="shared" si="4"/>
        <v>0</v>
      </c>
      <c r="V23" s="9">
        <f>IFERROR((1-(T23/K23)),0)</f>
        <v>0</v>
      </c>
      <c r="W23" s="10">
        <f t="shared" si="6"/>
        <v>0</v>
      </c>
      <c r="X23" s="10">
        <f t="shared" si="7"/>
        <v>0</v>
      </c>
      <c r="Y23" s="69"/>
    </row>
    <row r="24" spans="1:25" ht="42" hidden="1" customHeight="1" thickBot="1" x14ac:dyDescent="0.3">
      <c r="A24" s="114"/>
      <c r="B24" s="127" t="s">
        <v>164</v>
      </c>
      <c r="C24" s="22" t="s">
        <v>165</v>
      </c>
      <c r="D24" s="22" t="s">
        <v>166</v>
      </c>
      <c r="E24" s="22" t="s">
        <v>101</v>
      </c>
      <c r="F24" s="56"/>
      <c r="G24" s="56"/>
      <c r="H24" s="63" t="s">
        <v>136</v>
      </c>
      <c r="I24" s="64">
        <v>0</v>
      </c>
      <c r="J24" s="63" t="s">
        <v>136</v>
      </c>
      <c r="K24" s="63">
        <v>0</v>
      </c>
      <c r="L24" s="27"/>
      <c r="M24" s="25"/>
      <c r="N24" s="11">
        <f t="shared" ref="N24" si="8">IFERROR((1-(L24/H24)),0)</f>
        <v>0</v>
      </c>
      <c r="O24" s="11"/>
      <c r="P24" s="12">
        <f t="shared" ref="P24" si="9">IFERROR((N24/G24),0)</f>
        <v>0</v>
      </c>
      <c r="Q24" s="12">
        <f t="shared" si="0"/>
        <v>0</v>
      </c>
      <c r="R24" s="26"/>
      <c r="S24" s="34"/>
      <c r="T24" s="47"/>
      <c r="U24" s="9">
        <f t="shared" si="4"/>
        <v>0</v>
      </c>
      <c r="V24" s="9">
        <f t="shared" si="5"/>
        <v>0</v>
      </c>
      <c r="W24" s="10">
        <f t="shared" si="6"/>
        <v>0</v>
      </c>
      <c r="X24" s="10">
        <f t="shared" si="7"/>
        <v>0</v>
      </c>
      <c r="Y24" s="69"/>
    </row>
    <row r="25" spans="1:25" ht="54" hidden="1" customHeight="1" x14ac:dyDescent="0.25">
      <c r="A25" s="114"/>
      <c r="B25" s="128"/>
      <c r="C25" s="22" t="s">
        <v>167</v>
      </c>
      <c r="D25" s="22" t="s">
        <v>168</v>
      </c>
      <c r="E25" s="22" t="s">
        <v>101</v>
      </c>
      <c r="F25" s="56"/>
      <c r="G25" s="56"/>
      <c r="H25" s="63" t="s">
        <v>136</v>
      </c>
      <c r="I25" s="64">
        <v>0</v>
      </c>
      <c r="J25" s="63" t="s">
        <v>136</v>
      </c>
      <c r="K25" s="63">
        <v>0</v>
      </c>
      <c r="L25" s="24"/>
      <c r="M25" s="25"/>
      <c r="N25" s="11">
        <f>IFERROR((1-(L25/#REF!)),0)</f>
        <v>0</v>
      </c>
      <c r="O25" s="11">
        <f>IFERROR((1-(M25/H25)),0)</f>
        <v>0</v>
      </c>
      <c r="P25" s="12">
        <f t="shared" si="3"/>
        <v>0</v>
      </c>
      <c r="Q25" s="12">
        <f t="shared" si="0"/>
        <v>0</v>
      </c>
      <c r="R25" s="19"/>
      <c r="S25" s="34"/>
      <c r="T25" s="47"/>
      <c r="U25" s="9">
        <f t="shared" si="4"/>
        <v>0</v>
      </c>
      <c r="V25" s="9">
        <f t="shared" si="5"/>
        <v>0</v>
      </c>
      <c r="W25" s="10">
        <f t="shared" si="6"/>
        <v>0</v>
      </c>
      <c r="X25" s="10">
        <f t="shared" si="7"/>
        <v>0</v>
      </c>
      <c r="Y25" s="69"/>
    </row>
    <row r="26" spans="1:25" ht="180" x14ac:dyDescent="0.25">
      <c r="A26" s="114"/>
      <c r="B26" s="111" t="s">
        <v>169</v>
      </c>
      <c r="C26" s="22" t="s">
        <v>170</v>
      </c>
      <c r="D26" s="22" t="s">
        <v>147</v>
      </c>
      <c r="E26" s="22" t="s">
        <v>99</v>
      </c>
      <c r="F26" s="58">
        <v>0</v>
      </c>
      <c r="G26" s="58">
        <v>0</v>
      </c>
      <c r="H26" s="65">
        <v>0</v>
      </c>
      <c r="I26" s="64">
        <v>0</v>
      </c>
      <c r="J26" s="65">
        <v>0</v>
      </c>
      <c r="K26" s="64">
        <v>0</v>
      </c>
      <c r="L26" s="24">
        <v>0</v>
      </c>
      <c r="M26" s="25">
        <v>0</v>
      </c>
      <c r="N26" s="11">
        <f t="shared" si="1"/>
        <v>0</v>
      </c>
      <c r="O26" s="11">
        <f t="shared" si="2"/>
        <v>0</v>
      </c>
      <c r="P26" s="12">
        <f t="shared" si="3"/>
        <v>0</v>
      </c>
      <c r="Q26" s="12">
        <f t="shared" si="0"/>
        <v>0</v>
      </c>
      <c r="R26" s="19"/>
      <c r="S26" s="34">
        <v>0</v>
      </c>
      <c r="T26" s="20">
        <v>0</v>
      </c>
      <c r="U26" s="9">
        <f t="shared" si="4"/>
        <v>0</v>
      </c>
      <c r="V26" s="9">
        <f t="shared" si="5"/>
        <v>0</v>
      </c>
      <c r="W26" s="10">
        <f>IFERROR((G26/U26),0)</f>
        <v>0</v>
      </c>
      <c r="X26" s="10">
        <f>IFERROR((F26/V26),0)</f>
        <v>0</v>
      </c>
      <c r="Y26" s="68" t="s">
        <v>198</v>
      </c>
    </row>
    <row r="27" spans="1:25" ht="68.25" customHeight="1" x14ac:dyDescent="0.25">
      <c r="A27" s="114"/>
      <c r="B27" s="116"/>
      <c r="C27" s="22" t="s">
        <v>171</v>
      </c>
      <c r="D27" s="22" t="s">
        <v>147</v>
      </c>
      <c r="E27" s="22" t="s">
        <v>99</v>
      </c>
      <c r="F27" s="58">
        <v>0</v>
      </c>
      <c r="G27" s="58">
        <v>0</v>
      </c>
      <c r="H27" s="65">
        <v>0</v>
      </c>
      <c r="I27" s="64">
        <v>0</v>
      </c>
      <c r="J27" s="65">
        <v>0</v>
      </c>
      <c r="K27" s="64">
        <v>0</v>
      </c>
      <c r="L27" s="24">
        <v>0</v>
      </c>
      <c r="M27" s="25">
        <v>0</v>
      </c>
      <c r="N27" s="11">
        <f t="shared" si="1"/>
        <v>0</v>
      </c>
      <c r="O27" s="11">
        <f t="shared" si="2"/>
        <v>0</v>
      </c>
      <c r="P27" s="12">
        <f t="shared" si="3"/>
        <v>0</v>
      </c>
      <c r="Q27" s="12">
        <f t="shared" si="0"/>
        <v>0</v>
      </c>
      <c r="R27" s="19"/>
      <c r="S27" s="34">
        <v>0</v>
      </c>
      <c r="T27" s="20">
        <v>0</v>
      </c>
      <c r="U27" s="9">
        <f t="shared" si="4"/>
        <v>0</v>
      </c>
      <c r="V27" s="9">
        <f t="shared" si="5"/>
        <v>0</v>
      </c>
      <c r="W27" s="10">
        <f>IFERROR((G27/U27),0)</f>
        <v>0</v>
      </c>
      <c r="X27" s="10">
        <f>IFERROR((F27/V27),0)</f>
        <v>0</v>
      </c>
      <c r="Y27" s="68" t="s">
        <v>199</v>
      </c>
    </row>
    <row r="28" spans="1:25" ht="60" hidden="1" x14ac:dyDescent="0.25">
      <c r="A28" s="114"/>
      <c r="B28" s="111" t="s">
        <v>172</v>
      </c>
      <c r="C28" s="22" t="s">
        <v>173</v>
      </c>
      <c r="D28" s="22" t="s">
        <v>174</v>
      </c>
      <c r="E28" s="22" t="s">
        <v>101</v>
      </c>
      <c r="F28" s="56"/>
      <c r="G28" s="56"/>
      <c r="H28" s="63" t="s">
        <v>136</v>
      </c>
      <c r="I28" s="64">
        <v>0</v>
      </c>
      <c r="J28" s="63"/>
      <c r="K28" s="63"/>
      <c r="L28" s="24"/>
      <c r="M28" s="25"/>
      <c r="N28" s="11">
        <f t="shared" si="1"/>
        <v>0</v>
      </c>
      <c r="O28" s="11">
        <f t="shared" si="2"/>
        <v>0</v>
      </c>
      <c r="P28" s="12">
        <f t="shared" si="3"/>
        <v>0</v>
      </c>
      <c r="Q28" s="12">
        <f t="shared" si="0"/>
        <v>0</v>
      </c>
      <c r="R28" s="19"/>
      <c r="S28" s="34"/>
      <c r="T28" s="20"/>
      <c r="U28" s="9">
        <f t="shared" si="4"/>
        <v>0</v>
      </c>
      <c r="V28" s="9">
        <f t="shared" si="5"/>
        <v>0</v>
      </c>
      <c r="W28" s="10">
        <f t="shared" si="6"/>
        <v>0</v>
      </c>
      <c r="X28" s="10">
        <f t="shared" si="7"/>
        <v>0</v>
      </c>
      <c r="Y28" s="69"/>
    </row>
    <row r="29" spans="1:25" ht="60" hidden="1" x14ac:dyDescent="0.25">
      <c r="A29" s="114"/>
      <c r="B29" s="116"/>
      <c r="C29" s="22" t="s">
        <v>175</v>
      </c>
      <c r="D29" s="22" t="s">
        <v>174</v>
      </c>
      <c r="E29" s="22" t="s">
        <v>101</v>
      </c>
      <c r="F29" s="56"/>
      <c r="G29" s="56"/>
      <c r="H29" s="63" t="s">
        <v>136</v>
      </c>
      <c r="I29" s="64">
        <v>0</v>
      </c>
      <c r="J29" s="63"/>
      <c r="K29" s="63"/>
      <c r="L29" s="24"/>
      <c r="M29" s="25"/>
      <c r="N29" s="11">
        <f t="shared" si="1"/>
        <v>0</v>
      </c>
      <c r="O29" s="11">
        <f t="shared" si="2"/>
        <v>0</v>
      </c>
      <c r="P29" s="12">
        <f t="shared" si="3"/>
        <v>0</v>
      </c>
      <c r="Q29" s="12">
        <f t="shared" si="0"/>
        <v>0</v>
      </c>
      <c r="R29" s="19"/>
      <c r="S29" s="34"/>
      <c r="T29" s="20"/>
      <c r="U29" s="9">
        <f t="shared" si="4"/>
        <v>0</v>
      </c>
      <c r="V29" s="9">
        <f t="shared" si="5"/>
        <v>0</v>
      </c>
      <c r="W29" s="10">
        <f t="shared" si="6"/>
        <v>0</v>
      </c>
      <c r="X29" s="10">
        <f t="shared" si="7"/>
        <v>0</v>
      </c>
      <c r="Y29" s="69"/>
    </row>
    <row r="30" spans="1:25" ht="94.5" hidden="1" customHeight="1" x14ac:dyDescent="0.25">
      <c r="A30" s="114"/>
      <c r="B30" s="22" t="s">
        <v>176</v>
      </c>
      <c r="C30" s="22" t="s">
        <v>177</v>
      </c>
      <c r="D30" s="22" t="s">
        <v>178</v>
      </c>
      <c r="E30" s="22" t="s">
        <v>101</v>
      </c>
      <c r="F30" s="56"/>
      <c r="G30" s="56"/>
      <c r="H30" s="63" t="s">
        <v>136</v>
      </c>
      <c r="I30" s="64">
        <v>0</v>
      </c>
      <c r="J30" s="63"/>
      <c r="K30" s="63"/>
      <c r="L30" s="24"/>
      <c r="M30" s="25"/>
      <c r="N30" s="11">
        <f t="shared" si="1"/>
        <v>0</v>
      </c>
      <c r="O30" s="11">
        <f>IFERROR((1-(M30/I30)),0)</f>
        <v>0</v>
      </c>
      <c r="P30" s="12">
        <f t="shared" si="3"/>
        <v>0</v>
      </c>
      <c r="Q30" s="12">
        <f t="shared" si="0"/>
        <v>0</v>
      </c>
      <c r="R30" s="19"/>
      <c r="S30" s="34"/>
      <c r="T30" s="20"/>
      <c r="U30" s="9">
        <f t="shared" si="4"/>
        <v>0</v>
      </c>
      <c r="V30" s="9">
        <f t="shared" si="5"/>
        <v>0</v>
      </c>
      <c r="W30" s="10">
        <f t="shared" si="6"/>
        <v>0</v>
      </c>
      <c r="X30" s="10">
        <f t="shared" si="7"/>
        <v>0</v>
      </c>
      <c r="Y30" s="69"/>
    </row>
    <row r="31" spans="1:25" ht="135" x14ac:dyDescent="0.25">
      <c r="A31" s="108" t="s">
        <v>179</v>
      </c>
      <c r="B31" s="111" t="s">
        <v>180</v>
      </c>
      <c r="C31" s="59" t="s">
        <v>181</v>
      </c>
      <c r="D31" s="59" t="s">
        <v>182</v>
      </c>
      <c r="E31" s="22" t="s">
        <v>99</v>
      </c>
      <c r="F31" s="61">
        <v>0.04</v>
      </c>
      <c r="G31" s="61">
        <v>0</v>
      </c>
      <c r="H31" s="24">
        <v>647</v>
      </c>
      <c r="I31" s="55">
        <v>4285360</v>
      </c>
      <c r="J31" s="34">
        <v>1170</v>
      </c>
      <c r="K31" s="47">
        <v>7985111</v>
      </c>
      <c r="L31" s="65">
        <v>518</v>
      </c>
      <c r="M31" s="55">
        <v>1527638</v>
      </c>
      <c r="N31" s="11">
        <f>IFERROR((1-(L31/H31)),0)</f>
        <v>0.19938176197836166</v>
      </c>
      <c r="O31" s="11">
        <f t="shared" ref="O31:O33" si="10">IFERROR((1-(M31/I31)),0)</f>
        <v>0.64352166445759518</v>
      </c>
      <c r="P31" s="12">
        <f>IFERROR((N31/G31),0)</f>
        <v>0</v>
      </c>
      <c r="Q31" s="12">
        <f>IFERROR((F31/O31),0)</f>
        <v>6.2157969512517938E-2</v>
      </c>
      <c r="R31" s="50" t="s">
        <v>183</v>
      </c>
      <c r="S31" s="34">
        <v>927</v>
      </c>
      <c r="T31" s="47">
        <v>4716435</v>
      </c>
      <c r="U31" s="9">
        <f>IFERROR((1-(S31/J31)),0)</f>
        <v>0.20769230769230773</v>
      </c>
      <c r="V31" s="9">
        <f>IFERROR((1-(T31/K31)),0)</f>
        <v>0.40934634471580922</v>
      </c>
      <c r="W31" s="10">
        <f>IFERROR((G31/U31),0)</f>
        <v>0</v>
      </c>
      <c r="X31" s="10">
        <f>IFERROR((F31/V31),0)</f>
        <v>9.7716763607038445E-2</v>
      </c>
      <c r="Y31" s="68" t="s">
        <v>201</v>
      </c>
    </row>
    <row r="32" spans="1:25" ht="134.25" customHeight="1" x14ac:dyDescent="0.25">
      <c r="A32" s="109"/>
      <c r="B32" s="112"/>
      <c r="C32" s="59" t="s">
        <v>184</v>
      </c>
      <c r="D32" s="59" t="s">
        <v>182</v>
      </c>
      <c r="E32" s="22" t="s">
        <v>99</v>
      </c>
      <c r="F32" s="61">
        <v>0</v>
      </c>
      <c r="G32" s="61">
        <v>0</v>
      </c>
      <c r="H32" s="64">
        <v>0</v>
      </c>
      <c r="I32" s="64">
        <v>0</v>
      </c>
      <c r="J32" s="64">
        <v>0</v>
      </c>
      <c r="K32" s="64">
        <v>0</v>
      </c>
      <c r="L32" s="24">
        <v>0</v>
      </c>
      <c r="M32" s="25">
        <v>0</v>
      </c>
      <c r="N32" s="11">
        <f t="shared" si="1"/>
        <v>0</v>
      </c>
      <c r="O32" s="11">
        <f t="shared" si="10"/>
        <v>0</v>
      </c>
      <c r="P32" s="12">
        <f>IFERROR((N32/G32),0)</f>
        <v>0</v>
      </c>
      <c r="Q32" s="12">
        <f t="shared" ref="Q32" si="11">IFERROR((F32/O32),0)</f>
        <v>0</v>
      </c>
      <c r="R32" s="50" t="s">
        <v>194</v>
      </c>
      <c r="S32" s="34">
        <v>0</v>
      </c>
      <c r="T32" s="47">
        <v>0</v>
      </c>
      <c r="U32" s="9">
        <f t="shared" si="4"/>
        <v>0</v>
      </c>
      <c r="V32" s="9">
        <f t="shared" si="5"/>
        <v>0</v>
      </c>
      <c r="W32" s="10">
        <f>IFERROR((G32/U32),0)</f>
        <v>0</v>
      </c>
      <c r="X32" s="10">
        <f>IFERROR((F32/V32),0)</f>
        <v>0</v>
      </c>
      <c r="Y32" s="68" t="s">
        <v>194</v>
      </c>
    </row>
    <row r="33" spans="1:25" ht="135.75" thickBot="1" x14ac:dyDescent="0.3">
      <c r="A33" s="110"/>
      <c r="B33" s="113"/>
      <c r="C33" s="60" t="s">
        <v>185</v>
      </c>
      <c r="D33" s="60" t="s">
        <v>186</v>
      </c>
      <c r="E33" s="60" t="s">
        <v>99</v>
      </c>
      <c r="F33" s="62">
        <v>0.01</v>
      </c>
      <c r="G33" s="62">
        <v>0</v>
      </c>
      <c r="H33" s="65">
        <v>44839</v>
      </c>
      <c r="I33" s="25">
        <v>37979716</v>
      </c>
      <c r="J33" s="34">
        <v>88672</v>
      </c>
      <c r="K33" s="47">
        <v>81024900</v>
      </c>
      <c r="L33" s="65">
        <v>36824</v>
      </c>
      <c r="M33" s="25">
        <v>37679716</v>
      </c>
      <c r="N33" s="11">
        <f>IFERROR((1-(L33/H33)),0)</f>
        <v>0.17875064118289885</v>
      </c>
      <c r="O33" s="11">
        <f t="shared" si="10"/>
        <v>7.8989532201872992E-3</v>
      </c>
      <c r="P33" s="12">
        <f>IFERROR((N33/G33),0)</f>
        <v>0</v>
      </c>
      <c r="Q33" s="12">
        <f>IFERROR((F33/O33),0)</f>
        <v>1.2659905333333372</v>
      </c>
      <c r="R33" s="51" t="s">
        <v>187</v>
      </c>
      <c r="S33" s="34">
        <v>71940</v>
      </c>
      <c r="T33" s="47">
        <v>37879324</v>
      </c>
      <c r="U33" s="9">
        <f t="shared" si="4"/>
        <v>0.18869541681703361</v>
      </c>
      <c r="V33" s="9">
        <f t="shared" si="5"/>
        <v>0.53249773834956904</v>
      </c>
      <c r="W33" s="10">
        <f>IFERROR((G33/U33),0)</f>
        <v>0</v>
      </c>
      <c r="X33" s="10">
        <f>IFERROR((F33/V33),0)</f>
        <v>1.8779422483547331E-2</v>
      </c>
      <c r="Y33" s="68" t="s">
        <v>196</v>
      </c>
    </row>
    <row r="34" spans="1:25" ht="180.75" thickBot="1" x14ac:dyDescent="0.3">
      <c r="A34" s="54" t="s">
        <v>188</v>
      </c>
      <c r="B34" s="60" t="s">
        <v>189</v>
      </c>
      <c r="C34" s="60" t="s">
        <v>190</v>
      </c>
      <c r="D34" s="60" t="s">
        <v>191</v>
      </c>
      <c r="E34" s="60" t="s">
        <v>99</v>
      </c>
      <c r="F34" s="58">
        <v>0.05</v>
      </c>
      <c r="G34" s="58">
        <v>0.05</v>
      </c>
      <c r="H34" s="65">
        <v>7807</v>
      </c>
      <c r="I34" s="55">
        <v>20390222</v>
      </c>
      <c r="J34" s="34">
        <v>14484</v>
      </c>
      <c r="K34" s="53">
        <v>42159300</v>
      </c>
      <c r="L34" s="65">
        <v>7413</v>
      </c>
      <c r="M34" s="55">
        <v>26918926</v>
      </c>
      <c r="N34" s="11">
        <f>IFERROR((1-(L34/H34)),0)</f>
        <v>5.0467529140514888E-2</v>
      </c>
      <c r="O34" s="11">
        <f>IFERROR((1-(M34/I34)),0)</f>
        <v>-0.3201879802976153</v>
      </c>
      <c r="P34" s="12">
        <f>IFERROR((G34/N34),0)</f>
        <v>0.99073604060913778</v>
      </c>
      <c r="Q34" s="12">
        <f>IFERROR((F34/O34),0)</f>
        <v>-0.15615826663301013</v>
      </c>
      <c r="R34" s="66" t="s">
        <v>192</v>
      </c>
      <c r="S34" s="34">
        <v>11152</v>
      </c>
      <c r="T34" s="53">
        <v>40531935</v>
      </c>
      <c r="U34" s="9">
        <f>IFERROR((1-(S34/J34)),0)</f>
        <v>0.2300469483568075</v>
      </c>
      <c r="V34" s="9">
        <f>IFERROR((1-(T34/K34)),0)</f>
        <v>3.8600379987333788E-2</v>
      </c>
      <c r="W34" s="10">
        <f>IFERROR((G34/U34),0)</f>
        <v>0.21734693877551023</v>
      </c>
      <c r="X34" s="10">
        <f>IFERROR((F34/V34),0)</f>
        <v>1.295324036095159</v>
      </c>
      <c r="Y34" s="68" t="s">
        <v>195</v>
      </c>
    </row>
    <row r="36" spans="1:25" x14ac:dyDescent="0.25">
      <c r="M36" s="52"/>
      <c r="T36" s="52"/>
    </row>
    <row r="39" spans="1:25" ht="19.5" customHeight="1" x14ac:dyDescent="0.25">
      <c r="A39" s="123" t="s">
        <v>193</v>
      </c>
      <c r="B39" s="123"/>
      <c r="C39" s="123"/>
      <c r="D39" s="123"/>
      <c r="E39" s="123"/>
      <c r="F39" s="123"/>
      <c r="G39" s="123"/>
      <c r="H39" s="123"/>
    </row>
  </sheetData>
  <autoFilter ref="A11:Y34" xr:uid="{00000000-0001-0000-0100-000000000000}">
    <filterColumn colId="0" showButton="0"/>
  </autoFilter>
  <mergeCells count="45">
    <mergeCell ref="A39:H39"/>
    <mergeCell ref="B3:G3"/>
    <mergeCell ref="J3:Y3"/>
    <mergeCell ref="B24:B25"/>
    <mergeCell ref="C1:Y1"/>
    <mergeCell ref="H2:I2"/>
    <mergeCell ref="H4:I4"/>
    <mergeCell ref="J2:Y2"/>
    <mergeCell ref="J4:Y4"/>
    <mergeCell ref="L7:Y7"/>
    <mergeCell ref="B5:G5"/>
    <mergeCell ref="H5:I5"/>
    <mergeCell ref="J5:Y5"/>
    <mergeCell ref="B2:G2"/>
    <mergeCell ref="B4:G4"/>
    <mergeCell ref="A6:Y6"/>
    <mergeCell ref="A31:A33"/>
    <mergeCell ref="B31:B33"/>
    <mergeCell ref="I10:I11"/>
    <mergeCell ref="A15:A16"/>
    <mergeCell ref="B15:B16"/>
    <mergeCell ref="A17:A30"/>
    <mergeCell ref="B17:B18"/>
    <mergeCell ref="B20:B23"/>
    <mergeCell ref="B26:B27"/>
    <mergeCell ref="B28:B29"/>
    <mergeCell ref="F8:F11"/>
    <mergeCell ref="A12:A13"/>
    <mergeCell ref="A8:B11"/>
    <mergeCell ref="C8:C11"/>
    <mergeCell ref="A7:G7"/>
    <mergeCell ref="S9:Y9"/>
    <mergeCell ref="S10:Y10"/>
    <mergeCell ref="L8:O8"/>
    <mergeCell ref="J8:K9"/>
    <mergeCell ref="J10:J11"/>
    <mergeCell ref="K10:K11"/>
    <mergeCell ref="E8:E11"/>
    <mergeCell ref="G8:G11"/>
    <mergeCell ref="H10:H11"/>
    <mergeCell ref="D8:D11"/>
    <mergeCell ref="H8:I9"/>
    <mergeCell ref="L9:R9"/>
    <mergeCell ref="S8:Y8"/>
    <mergeCell ref="L10:R1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25" right="0.25" top="0.75" bottom="0.75" header="0.3" footer="0.3"/>
  <pageSetup paperSize="5" scale="29" fitToHeight="0" orientation="landscape" horizontalDpi="300"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d7d202-9883-4f15-a647-ced7ad76d18f">
      <Terms xmlns="http://schemas.microsoft.com/office/infopath/2007/PartnerControls"/>
    </lcf76f155ced4ddcb4097134ff3c332f>
    <TaxCatchAll xmlns="a0cab8ad-e47a-434b-af5e-0db8d9a5de1d" xsi:nil="true"/>
    <_Flow_SignoffStatus xmlns="99d7d202-9883-4f15-a647-ced7ad76d18f" xsi:nil="true"/>
    <FECHA xmlns="99d7d202-9883-4f15-a647-ced7ad76d18f" xsi:nil="true"/>
    <octubre xmlns="99d7d202-9883-4f15-a647-ced7ad76d1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547347618D3874BB731DAF6BD34D43F" ma:contentTypeVersion="21" ma:contentTypeDescription="Crear nuevo documento." ma:contentTypeScope="" ma:versionID="9d11a22de0ecf1a48890a49bd1a5dfb4">
  <xsd:schema xmlns:xsd="http://www.w3.org/2001/XMLSchema" xmlns:xs="http://www.w3.org/2001/XMLSchema" xmlns:p="http://schemas.microsoft.com/office/2006/metadata/properties" xmlns:ns2="99d7d202-9883-4f15-a647-ced7ad76d18f" xmlns:ns3="a0cab8ad-e47a-434b-af5e-0db8d9a5de1d" targetNamespace="http://schemas.microsoft.com/office/2006/metadata/properties" ma:root="true" ma:fieldsID="61aa1df66779c07a1d18d548dfb6220b" ns2:_="" ns3:_="">
    <xsd:import namespace="99d7d202-9883-4f15-a647-ced7ad76d18f"/>
    <xsd:import namespace="a0cab8ad-e47a-434b-af5e-0db8d9a5de1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FECHA" minOccurs="0"/>
                <xsd:element ref="ns2:octub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d7d202-9883-4f15-a647-ced7ad76d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Estado de aprobación" ma:internalName="Estado_x0020_de_x0020_aprobaci_x00f3_n">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FECHA" ma:index="27" nillable="true" ma:displayName="FECHA" ma:format="DateTime" ma:internalName="FECHA">
      <xsd:simpleType>
        <xsd:restriction base="dms:DateTime"/>
      </xsd:simpleType>
    </xsd:element>
    <xsd:element name="octubre" ma:index="28" nillable="true" ma:displayName="octubre" ma:format="Dropdown" ma:internalName="octubr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ab8ad-e47a-434b-af5e-0db8d9a5de1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6d7e10eb-0f11-4d1d-851e-b7d2dbd8bc49}" ma:internalName="TaxCatchAll" ma:showField="CatchAllData" ma:web="a0cab8ad-e47a-434b-af5e-0db8d9a5de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4F96F3-31D2-4360-AF58-78B59358DE0A}">
  <ds:schemaRefs>
    <ds:schemaRef ds:uri="http://schemas.microsoft.com/office/2006/metadata/properties"/>
    <ds:schemaRef ds:uri="http://schemas.microsoft.com/office/infopath/2007/PartnerControls"/>
    <ds:schemaRef ds:uri="99d7d202-9883-4f15-a647-ced7ad76d18f"/>
    <ds:schemaRef ds:uri="a0cab8ad-e47a-434b-af5e-0db8d9a5de1d"/>
  </ds:schemaRefs>
</ds:datastoreItem>
</file>

<file path=customXml/itemProps2.xml><?xml version="1.0" encoding="utf-8"?>
<ds:datastoreItem xmlns:ds="http://schemas.openxmlformats.org/officeDocument/2006/customXml" ds:itemID="{F6DEBE69-ED2D-49E7-80EB-CD0EADE60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d7d202-9883-4f15-a647-ced7ad76d18f"/>
    <ds:schemaRef ds:uri="a0cab8ad-e47a-434b-af5e-0db8d9a5d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01151D-2562-443D-9860-F2CC7221B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Formato Semestral</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Luis Duitama</cp:lastModifiedBy>
  <cp:revision/>
  <dcterms:created xsi:type="dcterms:W3CDTF">2021-10-14T18:59:05Z</dcterms:created>
  <dcterms:modified xsi:type="dcterms:W3CDTF">2025-01-27T21:49:59Z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0x0101006547347618D3874BB731DAF6BD34D43F</vt:lpwstr>
  </property>
  <property fmtid="{D5CDD505-2E9C-101B-9397-08002B2CF9AE}" pid="3" name="MediaServiceImageTags">
    <vt:lpwstr/>
  </property>
</Properties>
</file>